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légol\Desktop\UNSS VOLLEY ET BEACH VOLLEY\VOLLEY SALLE\2017-2018\1ère journée 11 octobre 2017\"/>
    </mc:Choice>
  </mc:AlternateContent>
  <bookViews>
    <workbookView xWindow="0" yWindow="0" windowWidth="18750" windowHeight="8700"/>
  </bookViews>
  <sheets>
    <sheet name="Feuil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M39" i="1" l="1"/>
  <c r="H39" i="1"/>
  <c r="D39" i="1"/>
  <c r="C39" i="1"/>
  <c r="B39" i="1"/>
  <c r="M38" i="1"/>
  <c r="H38" i="1"/>
  <c r="D38" i="1"/>
  <c r="C38" i="1"/>
  <c r="B38" i="1"/>
  <c r="M36" i="1"/>
  <c r="H36" i="1"/>
  <c r="D36" i="1"/>
  <c r="C36" i="1"/>
  <c r="B36" i="1"/>
  <c r="M35" i="1"/>
  <c r="H35" i="1"/>
  <c r="D35" i="1"/>
  <c r="C35" i="1"/>
  <c r="B35" i="1"/>
  <c r="M33" i="1"/>
  <c r="H33" i="1"/>
  <c r="D33" i="1"/>
  <c r="C33" i="1"/>
  <c r="B33" i="1"/>
  <c r="M32" i="1"/>
  <c r="H32" i="1"/>
  <c r="D32" i="1"/>
  <c r="C32" i="1"/>
  <c r="B32" i="1"/>
  <c r="M30" i="1"/>
  <c r="H30" i="1"/>
  <c r="D30" i="1"/>
  <c r="C30" i="1"/>
  <c r="B30" i="1"/>
  <c r="M29" i="1"/>
  <c r="H29" i="1"/>
  <c r="D29" i="1"/>
  <c r="C29" i="1"/>
  <c r="B29" i="1"/>
  <c r="M24" i="1"/>
  <c r="H24" i="1"/>
  <c r="D24" i="1"/>
  <c r="C24" i="1"/>
  <c r="B24" i="1"/>
  <c r="M23" i="1"/>
  <c r="H23" i="1"/>
  <c r="D23" i="1"/>
  <c r="C23" i="1"/>
  <c r="B23" i="1"/>
  <c r="Z21" i="1"/>
  <c r="Y21" i="1"/>
  <c r="X21" i="1"/>
  <c r="V21" i="1"/>
  <c r="AI21" i="1" s="1"/>
  <c r="Q21" i="1"/>
  <c r="P21" i="1"/>
  <c r="O21" i="1"/>
  <c r="M21" i="1"/>
  <c r="H21" i="1"/>
  <c r="D21" i="1"/>
  <c r="C21" i="1"/>
  <c r="B21" i="1"/>
  <c r="M20" i="1"/>
  <c r="H20" i="1"/>
  <c r="D20" i="1"/>
  <c r="C20" i="1"/>
  <c r="B20" i="1"/>
  <c r="M18" i="1"/>
  <c r="H18" i="1"/>
  <c r="D18" i="1"/>
  <c r="C18" i="1"/>
  <c r="B18" i="1"/>
  <c r="Z17" i="1"/>
  <c r="Y17" i="1"/>
  <c r="X17" i="1"/>
  <c r="AB17" i="1" s="1"/>
  <c r="V17" i="1"/>
  <c r="AI17" i="1" s="1"/>
  <c r="M17" i="1"/>
  <c r="H17" i="1"/>
  <c r="D17" i="1"/>
  <c r="C17" i="1"/>
  <c r="B17" i="1"/>
  <c r="M15" i="1"/>
  <c r="H15" i="1"/>
  <c r="D15" i="1"/>
  <c r="C15" i="1"/>
  <c r="B15" i="1"/>
  <c r="Z14" i="1"/>
  <c r="Y14" i="1"/>
  <c r="X14" i="1"/>
  <c r="V14" i="1"/>
  <c r="AI14" i="1" s="1"/>
  <c r="M14" i="1"/>
  <c r="H14" i="1"/>
  <c r="D14" i="1"/>
  <c r="C14" i="1"/>
  <c r="B14" i="1"/>
  <c r="M12" i="1"/>
  <c r="H12" i="1"/>
  <c r="D12" i="1"/>
  <c r="Q17" i="1" s="1"/>
  <c r="C12" i="1"/>
  <c r="P17" i="1" s="1"/>
  <c r="B12" i="1"/>
  <c r="O17" i="1" s="1"/>
  <c r="Z11" i="1"/>
  <c r="Y11" i="1"/>
  <c r="X11" i="1"/>
  <c r="AB11" i="1" s="1"/>
  <c r="V11" i="1"/>
  <c r="AI11" i="1" s="1"/>
  <c r="M11" i="1"/>
  <c r="H11" i="1"/>
  <c r="D11" i="1"/>
  <c r="Q14" i="1" s="1"/>
  <c r="C11" i="1"/>
  <c r="P14" i="1" s="1"/>
  <c r="B11" i="1"/>
  <c r="O14" i="1" s="1"/>
  <c r="S14" i="1" s="1"/>
  <c r="M9" i="1"/>
  <c r="H9" i="1"/>
  <c r="D9" i="1"/>
  <c r="C9" i="1"/>
  <c r="B9" i="1"/>
  <c r="Z8" i="1"/>
  <c r="Q11" i="1" s="1"/>
  <c r="Y8" i="1"/>
  <c r="P11" i="1" s="1"/>
  <c r="X8" i="1"/>
  <c r="O11" i="1" s="1"/>
  <c r="V8" i="1"/>
  <c r="AI8" i="1" s="1"/>
  <c r="M8" i="1"/>
  <c r="H8" i="1"/>
  <c r="D8" i="1"/>
  <c r="Q8" i="1" s="1"/>
  <c r="C8" i="1"/>
  <c r="P8" i="1" s="1"/>
  <c r="B8" i="1"/>
  <c r="O8" i="1" s="1"/>
  <c r="S8" i="1" s="1"/>
  <c r="S17" i="1" l="1"/>
  <c r="S11" i="1"/>
  <c r="AB14" i="1"/>
  <c r="S21" i="1"/>
  <c r="AB21" i="1"/>
  <c r="AD11" i="1"/>
  <c r="AD14" i="1"/>
  <c r="AD17" i="1"/>
  <c r="AD21" i="1"/>
  <c r="AB8" i="1"/>
  <c r="AD8" i="1" s="1"/>
  <c r="AF8" i="1" s="1"/>
  <c r="AG8" i="1" s="1"/>
  <c r="AF21" i="1" l="1"/>
  <c r="AG21" i="1" s="1"/>
  <c r="AF17" i="1"/>
  <c r="AG17" i="1" s="1"/>
  <c r="AF14" i="1"/>
  <c r="AG14" i="1" s="1"/>
  <c r="AF11" i="1"/>
  <c r="AG11" i="1" s="1"/>
</calcChain>
</file>

<file path=xl/sharedStrings.xml><?xml version="1.0" encoding="utf-8"?>
<sst xmlns="http://schemas.openxmlformats.org/spreadsheetml/2006/main" count="83" uniqueCount="20">
  <si>
    <t>Perdus</t>
  </si>
  <si>
    <t xml:space="preserve">Gagnés </t>
  </si>
  <si>
    <t xml:space="preserve">Points simples </t>
  </si>
  <si>
    <t>Sur contres</t>
  </si>
  <si>
    <t>Sur  Combinaisons</t>
  </si>
  <si>
    <t>Contres</t>
  </si>
  <si>
    <t>Combinaisons</t>
  </si>
  <si>
    <t>1 pt</t>
  </si>
  <si>
    <t>2 pts</t>
  </si>
  <si>
    <t>3 pts</t>
  </si>
  <si>
    <t>Total</t>
  </si>
  <si>
    <t xml:space="preserve">Eq </t>
  </si>
  <si>
    <t>A</t>
  </si>
  <si>
    <t>B</t>
  </si>
  <si>
    <t>C</t>
  </si>
  <si>
    <t>D</t>
  </si>
  <si>
    <t>E</t>
  </si>
  <si>
    <t>Résultats équipe E</t>
  </si>
  <si>
    <t>Les 10 matchs de la Poule des MF</t>
  </si>
  <si>
    <t>Stats pour le prochain entraînement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</si>
</sst>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Arial Black"/>
      <family val="2"/>
    </font>
    <font>
      <sz val="11"/>
      <color theme="1"/>
      <name val="Arial"/>
      <family val="2"/>
    </font>
    <font>
      <sz val="12"/>
      <color theme="1"/>
      <name val="Arial Black"/>
      <family val="2"/>
    </font>
    <font>
      <sz val="14"/>
      <color theme="1"/>
      <name val="Arial Black"/>
      <family val="2"/>
    </font>
    <font>
      <sz val="11"/>
      <color theme="0"/>
      <name val="Arial Black"/>
      <family val="2"/>
    </font>
    <font>
      <sz val="11"/>
      <color theme="1"/>
      <name val="Arial Black"/>
      <family val="2"/>
    </font>
    <font>
      <b/>
      <sz val="12"/>
      <color theme="1"/>
      <name val="Arial Black"/>
      <family val="2"/>
    </font>
    <font>
      <b/>
      <sz val="11"/>
      <name val="Arial Black"/>
      <family val="2"/>
    </font>
    <font>
      <b/>
      <sz val="12"/>
      <name val="Arial Black"/>
      <family val="2"/>
    </font>
    <font>
      <sz val="8"/>
      <color theme="1"/>
      <name val="Calibri"/>
      <family val="2"/>
      <scheme val="minor"/>
    </font>
    <font>
      <b/>
      <sz val="8"/>
      <color theme="1"/>
      <name val="Arial Black"/>
      <family val="2"/>
    </font>
    <font>
      <sz val="8"/>
      <color theme="1"/>
      <name val="Arial"/>
      <family val="2"/>
    </font>
    <font>
      <sz val="8"/>
      <color theme="1"/>
      <name val="Arial Black"/>
      <family val="2"/>
    </font>
  </fonts>
  <fills count="1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rgb="FFFFFFCC"/>
      </patternFill>
    </fill>
    <fill>
      <patternFill patternType="solid">
        <fgColor theme="9" tint="-0.249977111117893"/>
        <bgColor rgb="FFFFFFCC"/>
      </patternFill>
    </fill>
    <fill>
      <patternFill patternType="solid">
        <fgColor rgb="FFFF0000"/>
        <bgColor rgb="FFFFFFCC"/>
      </patternFill>
    </fill>
    <fill>
      <patternFill patternType="solid">
        <fgColor theme="7" tint="0.39997558519241921"/>
        <bgColor rgb="FFFFFFCC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4" xfId="0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8" fillId="9" borderId="0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/>
    </xf>
    <xf numFmtId="0" fontId="8" fillId="10" borderId="0" xfId="0" applyFont="1" applyFill="1" applyBorder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6" fillId="11" borderId="0" xfId="0" applyFont="1" applyFill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0" fillId="11" borderId="0" xfId="0" applyFill="1" applyAlignment="1">
      <alignment horizontal="center" vertical="center" wrapText="1"/>
    </xf>
    <xf numFmtId="0" fontId="1" fillId="11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10" fillId="2" borderId="0" xfId="0" applyFont="1" applyFill="1"/>
    <xf numFmtId="0" fontId="10" fillId="0" borderId="5" xfId="0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wrapText="1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4" fillId="3" borderId="0" xfId="0" applyFont="1" applyFill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center" vertical="center" wrapText="1"/>
    </xf>
    <xf numFmtId="0" fontId="5" fillId="12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%202016\Commission%20technique%20Volley\proposition%20de%20mise%20en%20oeuvre%20de%20la%20marque%20BF%20&amp;%20BG%20pour%20la%203&#232;me%20journ&#233;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ésentation des propositions "/>
      <sheetName val="Classement "/>
      <sheetName val="inscription, 2ème tour et class"/>
      <sheetName val="Stats 1ère poule "/>
      <sheetName val="Stats 2ème Poule"/>
      <sheetName val="2ème tour de 1 à 5"/>
      <sheetName val="2ème tour de 6 à 10"/>
      <sheetName val="Feuille de Match "/>
      <sheetName val="Proposition de marque "/>
    </sheetNames>
    <sheetDataSet>
      <sheetData sheetId="0"/>
      <sheetData sheetId="1"/>
      <sheetData sheetId="2">
        <row r="5">
          <cell r="C5" t="str">
            <v>A</v>
          </cell>
          <cell r="D5" t="str">
            <v>Audierne 1</v>
          </cell>
        </row>
        <row r="6">
          <cell r="C6" t="str">
            <v>B</v>
          </cell>
          <cell r="D6" t="str">
            <v>Guilvinec</v>
          </cell>
        </row>
        <row r="7">
          <cell r="C7" t="str">
            <v>C</v>
          </cell>
          <cell r="D7" t="str">
            <v>Fouesnant mixte</v>
          </cell>
        </row>
        <row r="8">
          <cell r="C8" t="str">
            <v>D</v>
          </cell>
          <cell r="D8" t="str">
            <v>Brizeux</v>
          </cell>
        </row>
        <row r="9">
          <cell r="C9" t="str">
            <v>E</v>
          </cell>
          <cell r="D9" t="str">
            <v>Tour d'Auvergne</v>
          </cell>
        </row>
        <row r="11">
          <cell r="C11" t="str">
            <v>F</v>
          </cell>
          <cell r="D11" t="str">
            <v>Audierne 2</v>
          </cell>
        </row>
        <row r="12">
          <cell r="C12" t="str">
            <v>G</v>
          </cell>
          <cell r="D12" t="str">
            <v xml:space="preserve">Guilvinec </v>
          </cell>
        </row>
        <row r="13">
          <cell r="C13" t="str">
            <v>H</v>
          </cell>
          <cell r="D13" t="str">
            <v>Fouesnant 2</v>
          </cell>
        </row>
        <row r="14">
          <cell r="C14" t="str">
            <v>I</v>
          </cell>
        </row>
        <row r="15">
          <cell r="C15" t="str">
            <v>J</v>
          </cell>
        </row>
      </sheetData>
      <sheetData sheetId="3">
        <row r="6">
          <cell r="V6">
            <v>2</v>
          </cell>
        </row>
        <row r="8">
          <cell r="G8" t="str">
            <v>A</v>
          </cell>
          <cell r="U8" t="str">
            <v>A</v>
          </cell>
        </row>
        <row r="9">
          <cell r="G9" t="str">
            <v>B</v>
          </cell>
        </row>
        <row r="11">
          <cell r="G11" t="str">
            <v>C</v>
          </cell>
          <cell r="U11" t="str">
            <v>B</v>
          </cell>
        </row>
        <row r="12">
          <cell r="G12" t="str">
            <v>D</v>
          </cell>
        </row>
        <row r="14">
          <cell r="G14" t="str">
            <v>A</v>
          </cell>
          <cell r="U14" t="str">
            <v>C</v>
          </cell>
        </row>
        <row r="15">
          <cell r="G15" t="str">
            <v>C</v>
          </cell>
        </row>
        <row r="17">
          <cell r="G17" t="str">
            <v>B</v>
          </cell>
          <cell r="U17" t="str">
            <v>D</v>
          </cell>
        </row>
        <row r="18">
          <cell r="G18" t="str">
            <v>D</v>
          </cell>
        </row>
        <row r="20">
          <cell r="G20" t="str">
            <v>B</v>
          </cell>
        </row>
        <row r="21">
          <cell r="G21" t="str">
            <v>C</v>
          </cell>
          <cell r="U21" t="str">
            <v>E</v>
          </cell>
        </row>
        <row r="23">
          <cell r="G23" t="str">
            <v>A</v>
          </cell>
        </row>
        <row r="24">
          <cell r="G24" t="str">
            <v>D</v>
          </cell>
        </row>
        <row r="29">
          <cell r="G29" t="str">
            <v>A</v>
          </cell>
        </row>
        <row r="30">
          <cell r="G30" t="str">
            <v>E</v>
          </cell>
        </row>
        <row r="32">
          <cell r="G32" t="str">
            <v>B</v>
          </cell>
        </row>
        <row r="33">
          <cell r="G33" t="str">
            <v>E</v>
          </cell>
        </row>
        <row r="35">
          <cell r="G35" t="str">
            <v>C</v>
          </cell>
        </row>
        <row r="36">
          <cell r="G36" t="str">
            <v>E</v>
          </cell>
        </row>
        <row r="38">
          <cell r="G38" t="str">
            <v>D</v>
          </cell>
        </row>
        <row r="39">
          <cell r="G39" t="str">
            <v>E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tabSelected="1" topLeftCell="F1" workbookViewId="0">
      <selection activeCell="H5" sqref="H5"/>
    </sheetView>
  </sheetViews>
  <sheetFormatPr baseColWidth="10" defaultRowHeight="19.5" x14ac:dyDescent="0.25"/>
  <cols>
    <col min="1" max="1" width="2.7109375" style="8" customWidth="1"/>
    <col min="2" max="2" width="6.7109375" style="8" customWidth="1"/>
    <col min="3" max="3" width="6.42578125" style="8" customWidth="1"/>
    <col min="4" max="4" width="8.42578125" style="8" customWidth="1"/>
    <col min="5" max="5" width="6.5703125" style="56" customWidth="1"/>
    <col min="6" max="6" width="3.42578125" style="56" customWidth="1"/>
    <col min="7" max="7" width="3.85546875" style="57" customWidth="1"/>
    <col min="8" max="8" width="16.140625" style="58" customWidth="1"/>
    <col min="9" max="9" width="3" style="8" customWidth="1"/>
    <col min="10" max="10" width="7.140625" style="59" customWidth="1"/>
    <col min="11" max="11" width="6.28515625" style="8" customWidth="1"/>
    <col min="12" max="12" width="7.7109375" style="8" customWidth="1"/>
    <col min="13" max="13" width="3.42578125" style="56" customWidth="1"/>
    <col min="14" max="14" width="3" style="8" customWidth="1"/>
    <col min="15" max="15" width="6.42578125" style="8" customWidth="1"/>
    <col min="16" max="16" width="6.140625" style="8" customWidth="1"/>
    <col min="17" max="17" width="8" style="8" customWidth="1"/>
    <col min="18" max="18" width="1.28515625" style="8" customWidth="1"/>
    <col min="19" max="19" width="6.28515625" style="8" customWidth="1"/>
    <col min="20" max="20" width="4.28515625" style="8" customWidth="1"/>
    <col min="21" max="21" width="3.28515625" style="60" customWidth="1"/>
    <col min="22" max="22" width="12.28515625" style="58" customWidth="1"/>
    <col min="23" max="23" width="1.5703125" style="8" customWidth="1"/>
    <col min="24" max="24" width="6.5703125" style="8" customWidth="1"/>
    <col min="25" max="25" width="6.140625" style="8" customWidth="1"/>
    <col min="26" max="26" width="5.85546875" style="8" customWidth="1"/>
    <col min="27" max="27" width="1.5703125" style="8" customWidth="1"/>
    <col min="28" max="28" width="5.28515625" style="61" customWidth="1"/>
    <col min="29" max="29" width="1.28515625" style="8" customWidth="1"/>
    <col min="30" max="30" width="5.85546875" style="8" customWidth="1"/>
    <col min="31" max="31" width="2.28515625" style="8" customWidth="1"/>
    <col min="32" max="33" width="5" style="60" customWidth="1"/>
    <col min="34" max="35" width="5" style="8" customWidth="1"/>
    <col min="36" max="16384" width="11.42578125" style="8"/>
  </cols>
  <sheetData>
    <row r="1" spans="1:35" ht="10.5" customHeight="1" x14ac:dyDescent="0.25">
      <c r="A1" s="1"/>
      <c r="B1" s="1"/>
      <c r="C1" s="1"/>
      <c r="D1" s="1"/>
      <c r="E1" s="2"/>
      <c r="F1" s="2"/>
      <c r="G1" s="3"/>
      <c r="H1" s="4"/>
      <c r="I1" s="1"/>
      <c r="J1" s="5"/>
      <c r="K1" s="2"/>
      <c r="L1" s="2"/>
      <c r="M1" s="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6"/>
      <c r="AC1" s="1"/>
      <c r="AD1" s="1"/>
      <c r="AE1" s="1"/>
      <c r="AF1" s="7"/>
      <c r="AG1" s="7"/>
      <c r="AH1" s="1"/>
    </row>
    <row r="2" spans="1:35" ht="32.25" customHeight="1" x14ac:dyDescent="0.25">
      <c r="A2" s="1"/>
      <c r="B2" s="75" t="s">
        <v>18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2"/>
      <c r="N2" s="1"/>
      <c r="O2" s="75" t="s">
        <v>19</v>
      </c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1"/>
    </row>
    <row r="3" spans="1:35" ht="17.25" customHeight="1" x14ac:dyDescent="0.25">
      <c r="A3" s="1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2"/>
      <c r="N3" s="1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1"/>
    </row>
    <row r="4" spans="1:35" ht="10.5" customHeight="1" thickBot="1" x14ac:dyDescent="0.3">
      <c r="A4" s="1"/>
      <c r="B4" s="1"/>
      <c r="C4" s="1"/>
      <c r="D4" s="1"/>
      <c r="E4" s="2"/>
      <c r="F4" s="2"/>
      <c r="G4" s="3"/>
      <c r="H4" s="4"/>
      <c r="I4" s="1"/>
      <c r="J4" s="5"/>
      <c r="K4" s="2"/>
      <c r="L4" s="2"/>
      <c r="M4" s="2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6"/>
      <c r="AC4" s="1"/>
      <c r="AD4" s="1"/>
      <c r="AE4" s="1"/>
      <c r="AF4" s="7"/>
      <c r="AG4" s="7"/>
      <c r="AH4" s="1"/>
    </row>
    <row r="5" spans="1:35" ht="41.25" customHeight="1" x14ac:dyDescent="0.25">
      <c r="A5" s="1"/>
      <c r="B5" s="76" t="s">
        <v>0</v>
      </c>
      <c r="C5" s="77"/>
      <c r="D5" s="78"/>
      <c r="E5" s="9"/>
      <c r="F5" s="1"/>
      <c r="G5" s="1"/>
      <c r="H5" s="1"/>
      <c r="I5" s="10"/>
      <c r="J5" s="79" t="s">
        <v>1</v>
      </c>
      <c r="K5" s="80"/>
      <c r="L5" s="81"/>
      <c r="M5" s="2"/>
      <c r="N5" s="1"/>
      <c r="O5" s="76" t="s">
        <v>0</v>
      </c>
      <c r="P5" s="77"/>
      <c r="Q5" s="78"/>
      <c r="R5" s="10"/>
      <c r="S5" s="1"/>
      <c r="T5" s="1"/>
      <c r="U5" s="1"/>
      <c r="V5" s="1"/>
      <c r="W5" s="10"/>
      <c r="X5" s="79" t="s">
        <v>1</v>
      </c>
      <c r="Y5" s="80"/>
      <c r="Z5" s="81"/>
      <c r="AA5" s="1"/>
      <c r="AB5" s="6"/>
      <c r="AC5" s="1"/>
      <c r="AD5" s="1"/>
      <c r="AE5" s="1"/>
      <c r="AF5" s="7"/>
      <c r="AG5" s="7"/>
      <c r="AH5" s="1"/>
    </row>
    <row r="6" spans="1:35" s="74" customFormat="1" ht="42.75" customHeight="1" thickBot="1" x14ac:dyDescent="0.25">
      <c r="A6" s="62"/>
      <c r="B6" s="63" t="s">
        <v>2</v>
      </c>
      <c r="C6" s="64" t="s">
        <v>3</v>
      </c>
      <c r="D6" s="65" t="s">
        <v>4</v>
      </c>
      <c r="E6" s="66"/>
      <c r="F6" s="62"/>
      <c r="G6" s="62"/>
      <c r="H6" s="62"/>
      <c r="I6" s="67"/>
      <c r="J6" s="63" t="s">
        <v>2</v>
      </c>
      <c r="K6" s="68" t="s">
        <v>5</v>
      </c>
      <c r="L6" s="65" t="s">
        <v>6</v>
      </c>
      <c r="M6" s="69"/>
      <c r="N6" s="62"/>
      <c r="O6" s="63" t="s">
        <v>2</v>
      </c>
      <c r="P6" s="64" t="s">
        <v>3</v>
      </c>
      <c r="Q6" s="65" t="s">
        <v>4</v>
      </c>
      <c r="R6" s="67"/>
      <c r="S6" s="67"/>
      <c r="T6" s="66"/>
      <c r="U6" s="70"/>
      <c r="V6" s="71">
        <v>2</v>
      </c>
      <c r="W6" s="67"/>
      <c r="X6" s="63" t="s">
        <v>2</v>
      </c>
      <c r="Y6" s="68" t="s">
        <v>5</v>
      </c>
      <c r="Z6" s="65" t="s">
        <v>6</v>
      </c>
      <c r="AA6" s="62"/>
      <c r="AB6" s="72"/>
      <c r="AC6" s="62"/>
      <c r="AD6" s="62"/>
      <c r="AE6" s="62"/>
      <c r="AF6" s="73"/>
      <c r="AG6" s="73"/>
      <c r="AH6" s="62"/>
    </row>
    <row r="7" spans="1:35" ht="21.75" customHeight="1" thickBot="1" x14ac:dyDescent="0.3">
      <c r="A7" s="1"/>
      <c r="B7" s="2" t="s">
        <v>7</v>
      </c>
      <c r="C7" s="2" t="s">
        <v>8</v>
      </c>
      <c r="D7" s="2" t="s">
        <v>9</v>
      </c>
      <c r="E7" s="2"/>
      <c r="F7" s="1"/>
      <c r="G7" s="1"/>
      <c r="H7" s="1"/>
      <c r="I7" s="1"/>
      <c r="J7" s="2" t="s">
        <v>7</v>
      </c>
      <c r="K7" s="2" t="s">
        <v>8</v>
      </c>
      <c r="L7" s="2" t="s">
        <v>9</v>
      </c>
      <c r="M7" s="2"/>
      <c r="N7" s="1"/>
      <c r="O7" s="2" t="s">
        <v>7</v>
      </c>
      <c r="P7" s="2" t="s">
        <v>8</v>
      </c>
      <c r="Q7" s="2" t="s">
        <v>9</v>
      </c>
      <c r="R7" s="1"/>
      <c r="S7" s="1" t="s">
        <v>10</v>
      </c>
      <c r="T7" s="2"/>
      <c r="U7" s="14"/>
      <c r="V7" s="4"/>
      <c r="W7" s="1"/>
      <c r="X7" s="2" t="s">
        <v>7</v>
      </c>
      <c r="Y7" s="2" t="s">
        <v>8</v>
      </c>
      <c r="Z7" s="2" t="s">
        <v>9</v>
      </c>
      <c r="AA7" s="1"/>
      <c r="AB7" s="6" t="s">
        <v>10</v>
      </c>
      <c r="AC7" s="1"/>
      <c r="AD7" s="1"/>
      <c r="AE7" s="1"/>
      <c r="AF7" s="7"/>
      <c r="AG7" s="7"/>
      <c r="AH7" s="1"/>
    </row>
    <row r="8" spans="1:35" ht="31.5" customHeight="1" thickBot="1" x14ac:dyDescent="0.3">
      <c r="A8" s="1"/>
      <c r="B8" s="15">
        <f>J9</f>
        <v>6</v>
      </c>
      <c r="C8" s="12">
        <f>K9</f>
        <v>1</v>
      </c>
      <c r="D8" s="13">
        <f>L9</f>
        <v>5</v>
      </c>
      <c r="E8" s="2">
        <v>1</v>
      </c>
      <c r="F8" s="16" t="s">
        <v>11</v>
      </c>
      <c r="G8" s="17" t="s">
        <v>12</v>
      </c>
      <c r="H8" s="18" t="str">
        <f>INDEX('[1]inscription, 2ème tour et class'!$C$5:$D$15,MATCH('[1]Stats 1ère poule '!G8,'[1]inscription, 2ème tour et class'!$C$5:$C$15,0),'[1]Stats 1ère poule '!$V$6)</f>
        <v>Audierne 1</v>
      </c>
      <c r="I8" s="1"/>
      <c r="J8" s="19">
        <v>5</v>
      </c>
      <c r="K8" s="20">
        <v>4</v>
      </c>
      <c r="L8" s="21">
        <v>3</v>
      </c>
      <c r="M8" s="2">
        <f>J8+K8*2+L8*3</f>
        <v>22</v>
      </c>
      <c r="N8" s="1"/>
      <c r="O8" s="15">
        <f>B8+B14+B23+B29</f>
        <v>22</v>
      </c>
      <c r="P8" s="12">
        <f>C8+C14+C23+C29</f>
        <v>7</v>
      </c>
      <c r="Q8" s="13">
        <f>D8+D14+D23+D29</f>
        <v>8</v>
      </c>
      <c r="R8" s="1"/>
      <c r="S8" s="2">
        <f>O8+P8*2+Q8*3</f>
        <v>60</v>
      </c>
      <c r="T8" s="16" t="s">
        <v>11</v>
      </c>
      <c r="U8" s="22" t="s">
        <v>12</v>
      </c>
      <c r="V8" s="18" t="str">
        <f>INDEX('[1]inscription, 2ème tour et class'!$C$5:$D$15,MATCH('[1]Stats 1ère poule '!U8,'[1]inscription, 2ème tour et class'!$C$5:$C$15,0),'[1]Stats 1ère poule '!$V$6)</f>
        <v>Audierne 1</v>
      </c>
      <c r="W8" s="1"/>
      <c r="X8" s="23">
        <f>J8+J14+J23+J29</f>
        <v>39</v>
      </c>
      <c r="Y8" s="24">
        <f>K8+K14+K23+K29</f>
        <v>12</v>
      </c>
      <c r="Z8" s="25">
        <f>L8+L14+L23+L29</f>
        <v>7</v>
      </c>
      <c r="AA8" s="1"/>
      <c r="AB8" s="26">
        <f>X8+Y8*2+Z8*3</f>
        <v>84</v>
      </c>
      <c r="AC8" s="1"/>
      <c r="AD8" s="27">
        <f>AB8-S8</f>
        <v>24</v>
      </c>
      <c r="AE8" s="1"/>
      <c r="AF8" s="28">
        <f>RANK(AD8,$AD$8:$AD$14)</f>
        <v>1</v>
      </c>
      <c r="AG8" s="28" t="str">
        <f>IF(AF8=1,"er","ème")</f>
        <v>er</v>
      </c>
      <c r="AH8" s="1"/>
      <c r="AI8" s="8" t="str">
        <f>V8</f>
        <v>Audierne 1</v>
      </c>
    </row>
    <row r="9" spans="1:35" ht="31.5" customHeight="1" thickBot="1" x14ac:dyDescent="0.3">
      <c r="A9" s="1"/>
      <c r="B9" s="23">
        <f>J8</f>
        <v>5</v>
      </c>
      <c r="C9" s="24">
        <f>K8</f>
        <v>4</v>
      </c>
      <c r="D9" s="25">
        <f>L8</f>
        <v>3</v>
      </c>
      <c r="E9" s="2"/>
      <c r="F9" s="29" t="s">
        <v>11</v>
      </c>
      <c r="G9" s="30" t="s">
        <v>13</v>
      </c>
      <c r="H9" s="31" t="str">
        <f>INDEX('[1]inscription, 2ème tour et class'!$C$5:$D$15,MATCH('[1]Stats 1ère poule '!G9,'[1]inscription, 2ème tour et class'!$C$5:$C$15,0),'[1]Stats 1ère poule '!$V$6)</f>
        <v>Guilvinec</v>
      </c>
      <c r="I9" s="1"/>
      <c r="J9" s="32">
        <v>6</v>
      </c>
      <c r="K9" s="33">
        <v>1</v>
      </c>
      <c r="L9" s="34">
        <v>5</v>
      </c>
      <c r="M9" s="2">
        <f>J9+K9*2+L9*3</f>
        <v>23</v>
      </c>
      <c r="N9" s="1"/>
      <c r="O9" s="1"/>
      <c r="P9" s="1"/>
      <c r="Q9" s="1"/>
      <c r="R9" s="1"/>
      <c r="S9" s="1"/>
      <c r="T9" s="1"/>
      <c r="U9" s="7"/>
      <c r="V9" s="4"/>
      <c r="W9" s="1"/>
      <c r="X9" s="1"/>
      <c r="Y9" s="1"/>
      <c r="Z9" s="1"/>
      <c r="AA9" s="1"/>
      <c r="AB9" s="6"/>
      <c r="AC9" s="1"/>
      <c r="AD9" s="1"/>
      <c r="AE9" s="1"/>
      <c r="AF9" s="7"/>
      <c r="AG9" s="7"/>
      <c r="AH9" s="1"/>
    </row>
    <row r="10" spans="1:35" ht="12" customHeight="1" thickBot="1" x14ac:dyDescent="0.3">
      <c r="A10" s="1"/>
      <c r="B10" s="1"/>
      <c r="C10" s="1"/>
      <c r="D10" s="1"/>
      <c r="E10" s="2"/>
      <c r="F10" s="2"/>
      <c r="G10" s="3"/>
      <c r="H10" s="4"/>
      <c r="I10" s="1"/>
      <c r="J10" s="5"/>
      <c r="K10" s="2"/>
      <c r="L10" s="2"/>
      <c r="M10" s="2"/>
      <c r="N10" s="1"/>
      <c r="O10" s="1"/>
      <c r="P10" s="1"/>
      <c r="Q10" s="1"/>
      <c r="R10" s="1"/>
      <c r="S10" s="1"/>
      <c r="T10" s="1"/>
      <c r="U10" s="7"/>
      <c r="V10" s="4"/>
      <c r="W10" s="1"/>
      <c r="X10" s="1"/>
      <c r="Y10" s="1"/>
      <c r="Z10" s="1"/>
      <c r="AA10" s="1"/>
      <c r="AB10" s="6"/>
      <c r="AC10" s="1"/>
      <c r="AD10" s="1"/>
      <c r="AE10" s="1"/>
      <c r="AF10" s="7"/>
      <c r="AG10" s="7"/>
      <c r="AH10" s="1"/>
    </row>
    <row r="11" spans="1:35" ht="31.5" customHeight="1" thickBot="1" x14ac:dyDescent="0.3">
      <c r="A11" s="1"/>
      <c r="B11" s="15">
        <f>J12</f>
        <v>3</v>
      </c>
      <c r="C11" s="12">
        <f>K12</f>
        <v>0</v>
      </c>
      <c r="D11" s="13">
        <f>L12</f>
        <v>0</v>
      </c>
      <c r="E11" s="2">
        <v>2</v>
      </c>
      <c r="F11" s="35" t="s">
        <v>11</v>
      </c>
      <c r="G11" s="36" t="s">
        <v>14</v>
      </c>
      <c r="H11" s="37" t="str">
        <f>INDEX('[1]inscription, 2ème tour et class'!$C$5:$D$15,MATCH('[1]Stats 1ère poule '!G11,'[1]inscription, 2ème tour et class'!$C$5:$C$15,0),'[1]Stats 1ère poule '!$V$6)</f>
        <v>Fouesnant mixte</v>
      </c>
      <c r="I11" s="1"/>
      <c r="J11" s="38">
        <v>13</v>
      </c>
      <c r="K11" s="20">
        <v>0</v>
      </c>
      <c r="L11" s="21">
        <v>0</v>
      </c>
      <c r="M11" s="2">
        <f t="shared" ref="M11:M24" si="0">J11+K11*2+L11*3</f>
        <v>13</v>
      </c>
      <c r="N11" s="1"/>
      <c r="O11" s="23">
        <f>X8</f>
        <v>39</v>
      </c>
      <c r="P11" s="24">
        <f>Y8</f>
        <v>12</v>
      </c>
      <c r="Q11" s="25">
        <f>Z8</f>
        <v>7</v>
      </c>
      <c r="R11" s="1"/>
      <c r="S11" s="2">
        <f>O11+P11*2+Q11*3</f>
        <v>84</v>
      </c>
      <c r="T11" s="29" t="s">
        <v>11</v>
      </c>
      <c r="U11" s="39" t="s">
        <v>13</v>
      </c>
      <c r="V11" s="31" t="str">
        <f>INDEX('[1]inscription, 2ème tour et class'!$C$5:$D$15,MATCH('[1]Stats 1ère poule '!U11,'[1]inscription, 2ème tour et class'!$C$5:$C$15,0),'[1]Stats 1ère poule '!$V$6)</f>
        <v>Guilvinec</v>
      </c>
      <c r="W11" s="1"/>
      <c r="X11" s="15">
        <f>J9+J17+J20+J32</f>
        <v>32</v>
      </c>
      <c r="Y11" s="12">
        <f>K9+K17+K20+K32</f>
        <v>8</v>
      </c>
      <c r="Z11" s="13">
        <f>L9+L17+L20+L32</f>
        <v>6</v>
      </c>
      <c r="AA11" s="1"/>
      <c r="AB11" s="26">
        <f>X11+Y11*2+Z11*3</f>
        <v>66</v>
      </c>
      <c r="AC11" s="1"/>
      <c r="AD11" s="27">
        <f>AB11-S11</f>
        <v>-18</v>
      </c>
      <c r="AE11" s="1"/>
      <c r="AF11" s="28">
        <f>RANK(AD11,$AD$8:$AD$14)</f>
        <v>3</v>
      </c>
      <c r="AG11" s="28" t="str">
        <f>IF(AF11=1,"er","ème")</f>
        <v>ème</v>
      </c>
      <c r="AH11" s="1"/>
      <c r="AI11" s="8" t="str">
        <f>V11</f>
        <v>Guilvinec</v>
      </c>
    </row>
    <row r="12" spans="1:35" ht="31.5" customHeight="1" thickBot="1" x14ac:dyDescent="0.3">
      <c r="A12" s="1"/>
      <c r="B12" s="23">
        <f>J11</f>
        <v>13</v>
      </c>
      <c r="C12" s="24">
        <f>K11</f>
        <v>0</v>
      </c>
      <c r="D12" s="25">
        <f>L11</f>
        <v>0</v>
      </c>
      <c r="E12" s="2"/>
      <c r="F12" s="40" t="s">
        <v>11</v>
      </c>
      <c r="G12" s="41" t="s">
        <v>15</v>
      </c>
      <c r="H12" s="42" t="str">
        <f>INDEX('[1]inscription, 2ème tour et class'!$C$5:$D$15,MATCH('[1]Stats 1ère poule '!G12,'[1]inscription, 2ème tour et class'!$C$5:$C$15,0),'[1]Stats 1ère poule '!$V$6)</f>
        <v>Brizeux</v>
      </c>
      <c r="I12" s="1"/>
      <c r="J12" s="43">
        <v>3</v>
      </c>
      <c r="K12" s="33">
        <v>0</v>
      </c>
      <c r="L12" s="34">
        <v>0</v>
      </c>
      <c r="M12" s="2">
        <f t="shared" si="0"/>
        <v>3</v>
      </c>
      <c r="N12" s="1"/>
      <c r="O12" s="1"/>
      <c r="P12" s="1"/>
      <c r="Q12" s="1"/>
      <c r="R12" s="1"/>
      <c r="S12" s="1"/>
      <c r="T12" s="1"/>
      <c r="U12" s="7"/>
      <c r="V12" s="4"/>
      <c r="W12" s="1"/>
      <c r="X12" s="1"/>
      <c r="Y12" s="1"/>
      <c r="Z12" s="1"/>
      <c r="AA12" s="1"/>
      <c r="AB12" s="6"/>
      <c r="AC12" s="1"/>
      <c r="AD12" s="1"/>
      <c r="AE12" s="1"/>
      <c r="AF12" s="7"/>
      <c r="AG12" s="7"/>
      <c r="AH12" s="1"/>
    </row>
    <row r="13" spans="1:35" ht="12" customHeight="1" thickBot="1" x14ac:dyDescent="0.3">
      <c r="A13" s="1"/>
      <c r="B13" s="1"/>
      <c r="C13" s="1"/>
      <c r="D13" s="1"/>
      <c r="E13" s="2"/>
      <c r="F13" s="2"/>
      <c r="G13" s="3"/>
      <c r="H13" s="4"/>
      <c r="I13" s="1"/>
      <c r="J13" s="5"/>
      <c r="K13" s="2"/>
      <c r="L13" s="2"/>
      <c r="M13" s="2"/>
      <c r="N13" s="1"/>
      <c r="O13" s="1"/>
      <c r="P13" s="1"/>
      <c r="Q13" s="1"/>
      <c r="R13" s="1"/>
      <c r="S13" s="1"/>
      <c r="T13" s="1"/>
      <c r="U13" s="7"/>
      <c r="V13" s="4"/>
      <c r="W13" s="1"/>
      <c r="X13" s="1"/>
      <c r="Y13" s="1"/>
      <c r="Z13" s="1"/>
      <c r="AA13" s="1"/>
      <c r="AB13" s="6"/>
      <c r="AC13" s="1"/>
      <c r="AD13" s="1"/>
      <c r="AE13" s="1"/>
      <c r="AF13" s="7"/>
      <c r="AG13" s="7"/>
      <c r="AH13" s="1"/>
    </row>
    <row r="14" spans="1:35" ht="31.5" customHeight="1" thickBot="1" x14ac:dyDescent="0.3">
      <c r="A14" s="1"/>
      <c r="B14" s="15">
        <f>J15</f>
        <v>1</v>
      </c>
      <c r="C14" s="12">
        <f>K15</f>
        <v>4</v>
      </c>
      <c r="D14" s="13">
        <f>L15</f>
        <v>1</v>
      </c>
      <c r="E14" s="2">
        <v>6</v>
      </c>
      <c r="F14" s="16" t="s">
        <v>11</v>
      </c>
      <c r="G14" s="44" t="s">
        <v>12</v>
      </c>
      <c r="H14" s="18" t="str">
        <f>INDEX('[1]inscription, 2ème tour et class'!$C$5:$D$15,MATCH('[1]Stats 1ère poule '!G14,'[1]inscription, 2ème tour et class'!$C$5:$C$15,0),'[1]Stats 1ère poule '!$V$6)</f>
        <v>Audierne 1</v>
      </c>
      <c r="I14" s="1"/>
      <c r="J14" s="38">
        <v>9</v>
      </c>
      <c r="K14" s="20">
        <v>5</v>
      </c>
      <c r="L14" s="21">
        <v>1</v>
      </c>
      <c r="M14" s="2">
        <f t="shared" si="0"/>
        <v>22</v>
      </c>
      <c r="N14" s="1"/>
      <c r="O14" s="15">
        <f>B11+B15+B21+B35</f>
        <v>32</v>
      </c>
      <c r="P14" s="12">
        <f>C11+C15+C21+C35</f>
        <v>10</v>
      </c>
      <c r="Q14" s="13">
        <f>D11+D15+D21+D35</f>
        <v>2</v>
      </c>
      <c r="R14" s="1"/>
      <c r="S14" s="2">
        <f>O14+P14*2+Q14*3</f>
        <v>58</v>
      </c>
      <c r="T14" s="35" t="s">
        <v>11</v>
      </c>
      <c r="U14" s="45" t="s">
        <v>14</v>
      </c>
      <c r="V14" s="37" t="str">
        <f>INDEX('[1]inscription, 2ème tour et class'!$C$5:$D$15,MATCH('[1]Stats 1ère poule '!U14,'[1]inscription, 2ème tour et class'!$C$5:$C$15,0),'[1]Stats 1ère poule '!$V$6)</f>
        <v>Fouesnant mixte</v>
      </c>
      <c r="W14" s="1"/>
      <c r="X14" s="46">
        <f>J11+J15+J21+J35</f>
        <v>41</v>
      </c>
      <c r="Y14" s="24">
        <f>K11+K15+K21+K35</f>
        <v>7</v>
      </c>
      <c r="Z14" s="25">
        <f>L11+L15+L21+L35</f>
        <v>1</v>
      </c>
      <c r="AA14" s="1"/>
      <c r="AB14" s="26">
        <f>X14+Y14*2+Z14*3</f>
        <v>58</v>
      </c>
      <c r="AC14" s="1"/>
      <c r="AD14" s="27">
        <f>AB14-S14</f>
        <v>0</v>
      </c>
      <c r="AE14" s="1"/>
      <c r="AF14" s="28">
        <f>RANK(AD14,$AD$8:$AD$14)</f>
        <v>2</v>
      </c>
      <c r="AG14" s="28" t="str">
        <f>IF(AF14=1,"er","ème")</f>
        <v>ème</v>
      </c>
      <c r="AH14" s="1"/>
      <c r="AI14" s="8" t="str">
        <f>V14</f>
        <v>Fouesnant mixte</v>
      </c>
    </row>
    <row r="15" spans="1:35" ht="31.5" customHeight="1" thickBot="1" x14ac:dyDescent="0.3">
      <c r="A15" s="1"/>
      <c r="B15" s="23">
        <f>J14</f>
        <v>9</v>
      </c>
      <c r="C15" s="24">
        <f>K14</f>
        <v>5</v>
      </c>
      <c r="D15" s="25">
        <f>L14</f>
        <v>1</v>
      </c>
      <c r="E15" s="2"/>
      <c r="F15" s="35" t="s">
        <v>11</v>
      </c>
      <c r="G15" s="47" t="s">
        <v>14</v>
      </c>
      <c r="H15" s="37" t="str">
        <f>INDEX('[1]inscription, 2ème tour et class'!$C$5:$D$15,MATCH('[1]Stats 1ère poule '!G15,'[1]inscription, 2ème tour et class'!$C$5:$C$15,0),'[1]Stats 1ère poule '!$V$6)</f>
        <v>Fouesnant mixte</v>
      </c>
      <c r="I15" s="1"/>
      <c r="J15" s="43">
        <v>1</v>
      </c>
      <c r="K15" s="33">
        <v>4</v>
      </c>
      <c r="L15" s="34">
        <v>1</v>
      </c>
      <c r="M15" s="2">
        <f t="shared" si="0"/>
        <v>12</v>
      </c>
      <c r="N15" s="1"/>
      <c r="O15" s="1"/>
      <c r="P15" s="1"/>
      <c r="Q15" s="1"/>
      <c r="R15" s="1"/>
      <c r="S15" s="1"/>
      <c r="T15" s="1"/>
      <c r="U15" s="7"/>
      <c r="V15" s="4"/>
      <c r="W15" s="1"/>
      <c r="X15" s="1"/>
      <c r="Y15" s="1"/>
      <c r="Z15" s="1"/>
      <c r="AA15" s="1"/>
      <c r="AB15" s="6"/>
      <c r="AC15" s="1"/>
      <c r="AD15" s="1"/>
      <c r="AE15" s="1"/>
      <c r="AF15" s="7"/>
      <c r="AG15" s="7"/>
      <c r="AH15" s="1"/>
    </row>
    <row r="16" spans="1:35" ht="12" customHeight="1" thickBot="1" x14ac:dyDescent="0.3">
      <c r="A16" s="1"/>
      <c r="B16" s="1"/>
      <c r="C16" s="1"/>
      <c r="D16" s="1"/>
      <c r="E16" s="2"/>
      <c r="F16" s="2"/>
      <c r="G16" s="3"/>
      <c r="H16" s="4"/>
      <c r="I16" s="1"/>
      <c r="J16" s="5"/>
      <c r="K16" s="2"/>
      <c r="L16" s="2"/>
      <c r="M16" s="2"/>
      <c r="N16" s="1"/>
      <c r="O16" s="1"/>
      <c r="P16" s="1"/>
      <c r="Q16" s="1"/>
      <c r="R16" s="1"/>
      <c r="S16" s="1"/>
      <c r="T16" s="1"/>
      <c r="U16" s="7"/>
      <c r="V16" s="4"/>
      <c r="W16" s="1"/>
      <c r="X16" s="1"/>
      <c r="Y16" s="1"/>
      <c r="Z16" s="1"/>
      <c r="AA16" s="1"/>
      <c r="AB16" s="6"/>
      <c r="AC16" s="1"/>
      <c r="AD16" s="1"/>
      <c r="AE16" s="1"/>
      <c r="AF16" s="7"/>
      <c r="AG16" s="7"/>
      <c r="AH16" s="1"/>
    </row>
    <row r="17" spans="1:35" ht="31.5" customHeight="1" thickBot="1" x14ac:dyDescent="0.3">
      <c r="A17" s="1"/>
      <c r="B17" s="15">
        <f>J18</f>
        <v>11</v>
      </c>
      <c r="C17" s="12">
        <f>K18</f>
        <v>2</v>
      </c>
      <c r="D17" s="13">
        <f>L18</f>
        <v>0</v>
      </c>
      <c r="E17" s="2">
        <v>7</v>
      </c>
      <c r="F17" s="29" t="s">
        <v>11</v>
      </c>
      <c r="G17" s="48" t="s">
        <v>13</v>
      </c>
      <c r="H17" s="31" t="str">
        <f>INDEX('[1]inscription, 2ème tour et class'!$C$5:$D$15,MATCH('[1]Stats 1ère poule '!G17,'[1]inscription, 2ème tour et class'!$C$5:$C$15,0),'[1]Stats 1ère poule '!$V$6)</f>
        <v>Guilvinec</v>
      </c>
      <c r="I17" s="1"/>
      <c r="J17" s="38">
        <v>9</v>
      </c>
      <c r="K17" s="20">
        <v>2</v>
      </c>
      <c r="L17" s="21">
        <v>0</v>
      </c>
      <c r="M17" s="2">
        <f t="shared" si="0"/>
        <v>13</v>
      </c>
      <c r="N17" s="1"/>
      <c r="O17" s="23">
        <f>B12+B18+B24+B38</f>
        <v>43</v>
      </c>
      <c r="P17" s="24">
        <f>C12+C18+C24+C38</f>
        <v>7</v>
      </c>
      <c r="Q17" s="25">
        <f>D12+D18+D24+D38</f>
        <v>2</v>
      </c>
      <c r="R17" s="1"/>
      <c r="S17" s="2">
        <f>O17+P17*2+Q17*3</f>
        <v>63</v>
      </c>
      <c r="T17" s="40" t="s">
        <v>11</v>
      </c>
      <c r="U17" s="49" t="s">
        <v>15</v>
      </c>
      <c r="V17" s="42" t="str">
        <f>INDEX('[1]inscription, 2ème tour et class'!$C$5:$D$15,MATCH('[1]Stats 1ère poule '!U17,'[1]inscription, 2ème tour et class'!$C$5:$C$15,0),'[1]Stats 1ère poule '!$V$6)</f>
        <v>Brizeux</v>
      </c>
      <c r="W17" s="1"/>
      <c r="X17" s="11">
        <f>J12+J18+J24+J38</f>
        <v>34</v>
      </c>
      <c r="Y17" s="12">
        <f>K12+K18+K24+K38</f>
        <v>6</v>
      </c>
      <c r="Z17" s="13">
        <f>L12+L18+L24+L38</f>
        <v>0</v>
      </c>
      <c r="AA17" s="1"/>
      <c r="AB17" s="26">
        <f>X17+Y17*2+Z17*3</f>
        <v>46</v>
      </c>
      <c r="AC17" s="1"/>
      <c r="AD17" s="27">
        <f>AB17-S17</f>
        <v>-17</v>
      </c>
      <c r="AE17" s="1"/>
      <c r="AF17" s="28">
        <f>RANK(AD17,$AD$8:$AD$21)</f>
        <v>4</v>
      </c>
      <c r="AG17" s="28" t="str">
        <f>IF(AF17=1,"er","ème")</f>
        <v>ème</v>
      </c>
      <c r="AH17" s="1"/>
      <c r="AI17" s="8" t="str">
        <f>V17</f>
        <v>Brizeux</v>
      </c>
    </row>
    <row r="18" spans="1:35" ht="31.5" customHeight="1" thickBot="1" x14ac:dyDescent="0.3">
      <c r="A18" s="1"/>
      <c r="B18" s="23">
        <f>J17</f>
        <v>9</v>
      </c>
      <c r="C18" s="24">
        <f>K17</f>
        <v>2</v>
      </c>
      <c r="D18" s="25">
        <f>L17</f>
        <v>0</v>
      </c>
      <c r="E18" s="2"/>
      <c r="F18" s="40" t="s">
        <v>11</v>
      </c>
      <c r="G18" s="41" t="s">
        <v>15</v>
      </c>
      <c r="H18" s="42" t="str">
        <f>INDEX('[1]inscription, 2ème tour et class'!$C$5:$D$15,MATCH('[1]Stats 1ère poule '!G18,'[1]inscription, 2ème tour et class'!$C$5:$C$15,0),'[1]Stats 1ère poule '!$V$6)</f>
        <v>Brizeux</v>
      </c>
      <c r="I18" s="1"/>
      <c r="J18" s="43">
        <v>11</v>
      </c>
      <c r="K18" s="33">
        <v>2</v>
      </c>
      <c r="L18" s="34">
        <v>0</v>
      </c>
      <c r="M18" s="2">
        <f t="shared" si="0"/>
        <v>15</v>
      </c>
      <c r="N18" s="1"/>
      <c r="O18" s="1"/>
      <c r="P18" s="1"/>
      <c r="Q18" s="1"/>
      <c r="R18" s="1"/>
      <c r="S18" s="1"/>
      <c r="T18" s="1"/>
      <c r="U18" s="7"/>
      <c r="V18" s="4"/>
      <c r="W18" s="1"/>
      <c r="X18" s="1"/>
      <c r="Y18" s="1"/>
      <c r="Z18" s="1"/>
      <c r="AA18" s="1"/>
      <c r="AB18" s="6"/>
      <c r="AC18" s="1"/>
      <c r="AD18" s="1"/>
      <c r="AE18" s="1"/>
      <c r="AF18" s="7"/>
      <c r="AG18" s="7"/>
      <c r="AH18" s="1"/>
    </row>
    <row r="19" spans="1:35" ht="12" customHeight="1" thickBot="1" x14ac:dyDescent="0.3">
      <c r="A19" s="1"/>
      <c r="B19" s="1"/>
      <c r="C19" s="1"/>
      <c r="D19" s="1"/>
      <c r="E19" s="2"/>
      <c r="F19" s="2"/>
      <c r="G19" s="3"/>
      <c r="H19" s="4"/>
      <c r="I19" s="1"/>
      <c r="J19" s="5"/>
      <c r="K19" s="2"/>
      <c r="L19" s="2"/>
      <c r="M19" s="2"/>
      <c r="N19" s="1"/>
      <c r="O19" s="1"/>
      <c r="P19" s="1"/>
      <c r="Q19" s="1"/>
      <c r="R19" s="1"/>
      <c r="S19" s="1"/>
      <c r="T19" s="1"/>
      <c r="U19" s="7"/>
      <c r="V19" s="4"/>
      <c r="W19" s="1"/>
      <c r="X19" s="1"/>
      <c r="Y19" s="1"/>
      <c r="Z19" s="1"/>
      <c r="AA19" s="1"/>
      <c r="AB19" s="6"/>
      <c r="AC19" s="1"/>
      <c r="AD19" s="1"/>
      <c r="AE19" s="1"/>
      <c r="AF19" s="7"/>
      <c r="AG19" s="7"/>
      <c r="AH19" s="1"/>
    </row>
    <row r="20" spans="1:35" ht="31.5" customHeight="1" thickBot="1" x14ac:dyDescent="0.3">
      <c r="A20" s="1"/>
      <c r="B20" s="15">
        <f>J21</f>
        <v>14</v>
      </c>
      <c r="C20" s="12">
        <f>K21</f>
        <v>1</v>
      </c>
      <c r="D20" s="13">
        <f>L21</f>
        <v>0</v>
      </c>
      <c r="E20" s="2">
        <v>4</v>
      </c>
      <c r="F20" s="29" t="s">
        <v>11</v>
      </c>
      <c r="G20" s="48" t="s">
        <v>13</v>
      </c>
      <c r="H20" s="31" t="str">
        <f>INDEX('[1]inscription, 2ème tour et class'!$C$5:$D$15,MATCH('[1]Stats 1ère poule '!G20,'[1]inscription, 2ème tour et class'!$C$5:$C$15,0),'[1]Stats 1ère poule '!$V$6)</f>
        <v>Guilvinec</v>
      </c>
      <c r="I20" s="1"/>
      <c r="J20" s="38">
        <v>9</v>
      </c>
      <c r="K20" s="20">
        <v>3</v>
      </c>
      <c r="L20" s="21">
        <v>1</v>
      </c>
      <c r="M20" s="2">
        <f t="shared" si="0"/>
        <v>18</v>
      </c>
      <c r="N20" s="1"/>
      <c r="O20" s="1"/>
      <c r="P20" s="1"/>
      <c r="Q20" s="1"/>
      <c r="R20" s="1"/>
      <c r="S20" s="1"/>
      <c r="T20" s="1"/>
      <c r="U20" s="7"/>
      <c r="V20" s="4"/>
      <c r="W20" s="1"/>
      <c r="X20" s="1"/>
      <c r="Y20" s="1"/>
      <c r="Z20" s="1"/>
      <c r="AA20" s="1"/>
      <c r="AB20" s="6"/>
      <c r="AC20" s="1"/>
      <c r="AD20" s="1"/>
      <c r="AE20" s="1"/>
      <c r="AF20" s="7"/>
      <c r="AG20" s="7"/>
      <c r="AH20" s="1"/>
    </row>
    <row r="21" spans="1:35" ht="31.5" customHeight="1" thickBot="1" x14ac:dyDescent="0.3">
      <c r="A21" s="1"/>
      <c r="B21" s="23">
        <f>J20</f>
        <v>9</v>
      </c>
      <c r="C21" s="24">
        <f>K20</f>
        <v>3</v>
      </c>
      <c r="D21" s="25">
        <f>L20</f>
        <v>1</v>
      </c>
      <c r="E21" s="2"/>
      <c r="F21" s="35" t="s">
        <v>11</v>
      </c>
      <c r="G21" s="47" t="s">
        <v>14</v>
      </c>
      <c r="H21" s="37" t="str">
        <f>INDEX('[1]inscription, 2ème tour et class'!$C$5:$D$15,MATCH('[1]Stats 1ère poule '!G21,'[1]inscription, 2ème tour et class'!$C$5:$C$15,0),'[1]Stats 1ère poule '!$V$6)</f>
        <v>Fouesnant mixte</v>
      </c>
      <c r="I21" s="1"/>
      <c r="J21" s="43">
        <v>14</v>
      </c>
      <c r="K21" s="33">
        <v>1</v>
      </c>
      <c r="L21" s="34">
        <v>0</v>
      </c>
      <c r="M21" s="2">
        <f t="shared" si="0"/>
        <v>16</v>
      </c>
      <c r="N21" s="1"/>
      <c r="O21" s="15">
        <f>B30+B33+B36+B39</f>
        <v>47</v>
      </c>
      <c r="P21" s="12">
        <f>C30+C33+C36+C39</f>
        <v>8</v>
      </c>
      <c r="Q21" s="13">
        <f>D30+D33+D36+D39</f>
        <v>1</v>
      </c>
      <c r="R21" s="1"/>
      <c r="S21" s="2">
        <f>O21+P21*2+Q21*3</f>
        <v>66</v>
      </c>
      <c r="T21" s="50" t="s">
        <v>11</v>
      </c>
      <c r="U21" s="51" t="s">
        <v>16</v>
      </c>
      <c r="V21" s="52" t="str">
        <f>INDEX('[1]inscription, 2ème tour et class'!$C$5:$D$15,MATCH('[1]Stats 1ère poule '!U21,'[1]inscription, 2ème tour et class'!$C$5:$C$15,0),'[1]Stats 1ère poule '!$V$6)</f>
        <v>Tour d'Auvergne</v>
      </c>
      <c r="W21" s="1"/>
      <c r="X21" s="23">
        <f>J30+J33+J36+J39</f>
        <v>40</v>
      </c>
      <c r="Y21" s="24">
        <f>K30+K33+K36+K39</f>
        <v>8</v>
      </c>
      <c r="Z21" s="25">
        <f>L30+L33+L36+L39</f>
        <v>2</v>
      </c>
      <c r="AA21" s="1"/>
      <c r="AB21" s="26">
        <f>X21+Y21*2+Z21*3</f>
        <v>62</v>
      </c>
      <c r="AC21" s="1"/>
      <c r="AD21" s="27">
        <f>AB21-S21</f>
        <v>-4</v>
      </c>
      <c r="AE21" s="1"/>
      <c r="AF21" s="28">
        <f>RANK(AD21,$AD$8:$AD$21)</f>
        <v>3</v>
      </c>
      <c r="AG21" s="28" t="str">
        <f>IF(AF21=1,"er","ème")</f>
        <v>ème</v>
      </c>
      <c r="AH21" s="1"/>
      <c r="AI21" s="8" t="str">
        <f>V21</f>
        <v>Tour d'Auvergne</v>
      </c>
    </row>
    <row r="22" spans="1:35" ht="12" customHeight="1" thickBot="1" x14ac:dyDescent="0.3">
      <c r="A22" s="1"/>
      <c r="B22" s="1"/>
      <c r="C22" s="1"/>
      <c r="D22" s="1"/>
      <c r="E22" s="2"/>
      <c r="F22" s="2"/>
      <c r="G22" s="3"/>
      <c r="H22" s="4"/>
      <c r="I22" s="1"/>
      <c r="J22" s="5"/>
      <c r="K22" s="2"/>
      <c r="L22" s="2"/>
      <c r="M22" s="2"/>
      <c r="N22" s="1"/>
      <c r="O22" s="1"/>
      <c r="P22" s="1"/>
      <c r="Q22" s="1"/>
      <c r="R22" s="1"/>
      <c r="S22" s="1"/>
      <c r="T22" s="1"/>
      <c r="U22" s="7"/>
      <c r="V22" s="4"/>
      <c r="W22" s="1"/>
      <c r="X22" s="1"/>
      <c r="Y22" s="1"/>
      <c r="Z22" s="1"/>
      <c r="AA22" s="1"/>
      <c r="AB22" s="6"/>
      <c r="AC22" s="1"/>
      <c r="AD22" s="1"/>
      <c r="AE22" s="1"/>
      <c r="AF22" s="7"/>
      <c r="AG22" s="7"/>
      <c r="AH22" s="1"/>
    </row>
    <row r="23" spans="1:35" ht="31.5" customHeight="1" thickBot="1" x14ac:dyDescent="0.3">
      <c r="A23" s="1"/>
      <c r="B23" s="15">
        <f>J24</f>
        <v>8</v>
      </c>
      <c r="C23" s="12">
        <f>K24</f>
        <v>1</v>
      </c>
      <c r="D23" s="13">
        <f>L24</f>
        <v>0</v>
      </c>
      <c r="E23" s="2">
        <v>9</v>
      </c>
      <c r="F23" s="16" t="s">
        <v>11</v>
      </c>
      <c r="G23" s="44" t="s">
        <v>12</v>
      </c>
      <c r="H23" s="18" t="str">
        <f>INDEX('[1]inscription, 2ème tour et class'!$C$5:$D$15,MATCH('[1]Stats 1ère poule '!G23,'[1]inscription, 2ème tour et class'!$C$5:$C$15,0),'[1]Stats 1ère poule '!$V$6)</f>
        <v>Audierne 1</v>
      </c>
      <c r="I23" s="1"/>
      <c r="J23" s="38">
        <v>11</v>
      </c>
      <c r="K23" s="20">
        <v>2</v>
      </c>
      <c r="L23" s="21">
        <v>2</v>
      </c>
      <c r="M23" s="2">
        <f t="shared" si="0"/>
        <v>21</v>
      </c>
      <c r="N23" s="1"/>
      <c r="O23" s="1"/>
      <c r="P23" s="1"/>
      <c r="Q23" s="1"/>
      <c r="R23" s="1"/>
      <c r="S23" s="1"/>
      <c r="T23" s="1"/>
      <c r="U23" s="7"/>
      <c r="V23" s="4"/>
      <c r="W23" s="1"/>
      <c r="X23" s="1"/>
      <c r="Y23" s="1"/>
      <c r="Z23" s="1"/>
      <c r="AA23" s="1"/>
      <c r="AB23" s="6"/>
      <c r="AC23" s="1"/>
      <c r="AD23" s="1"/>
      <c r="AE23" s="1"/>
      <c r="AF23" s="7"/>
      <c r="AG23" s="7"/>
      <c r="AH23" s="1"/>
    </row>
    <row r="24" spans="1:35" ht="31.5" customHeight="1" thickBot="1" x14ac:dyDescent="0.3">
      <c r="A24" s="1"/>
      <c r="B24" s="23">
        <f>J23</f>
        <v>11</v>
      </c>
      <c r="C24" s="24">
        <f>K23</f>
        <v>2</v>
      </c>
      <c r="D24" s="25">
        <f>L23</f>
        <v>2</v>
      </c>
      <c r="E24" s="2"/>
      <c r="F24" s="40" t="s">
        <v>11</v>
      </c>
      <c r="G24" s="41" t="s">
        <v>15</v>
      </c>
      <c r="H24" s="42" t="str">
        <f>INDEX('[1]inscription, 2ème tour et class'!$C$5:$D$15,MATCH('[1]Stats 1ère poule '!G24,'[1]inscription, 2ème tour et class'!$C$5:$C$15,0),'[1]Stats 1ère poule '!$V$6)</f>
        <v>Brizeux</v>
      </c>
      <c r="I24" s="1"/>
      <c r="J24" s="43">
        <v>8</v>
      </c>
      <c r="K24" s="33">
        <v>1</v>
      </c>
      <c r="L24" s="34">
        <v>0</v>
      </c>
      <c r="M24" s="2">
        <f t="shared" si="0"/>
        <v>10</v>
      </c>
      <c r="N24" s="1"/>
      <c r="O24" s="1"/>
      <c r="P24" s="1"/>
      <c r="Q24" s="1"/>
      <c r="R24" s="1"/>
      <c r="S24" s="1"/>
      <c r="T24" s="1"/>
      <c r="U24" s="7"/>
      <c r="V24" s="4"/>
      <c r="W24" s="1"/>
      <c r="X24" s="1"/>
      <c r="Y24" s="1"/>
      <c r="Z24" s="1"/>
      <c r="AA24" s="1"/>
      <c r="AB24" s="6"/>
      <c r="AC24" s="1"/>
      <c r="AD24" s="1"/>
      <c r="AE24" s="1"/>
      <c r="AF24" s="7"/>
      <c r="AG24" s="7"/>
      <c r="AH24" s="1"/>
    </row>
    <row r="25" spans="1:35" ht="12" customHeight="1" x14ac:dyDescent="0.25">
      <c r="A25" s="1"/>
      <c r="B25" s="1"/>
      <c r="C25" s="1"/>
      <c r="D25" s="1"/>
      <c r="E25" s="2"/>
      <c r="F25" s="2"/>
      <c r="G25" s="3"/>
      <c r="H25" s="4"/>
      <c r="I25" s="1"/>
      <c r="J25" s="5"/>
      <c r="K25" s="1"/>
      <c r="L25" s="1"/>
      <c r="M25" s="2"/>
      <c r="N25" s="1"/>
      <c r="O25" s="1"/>
      <c r="P25" s="1"/>
      <c r="Q25" s="1"/>
      <c r="R25" s="1"/>
      <c r="S25" s="1"/>
      <c r="T25" s="1"/>
      <c r="U25" s="7"/>
      <c r="V25" s="4"/>
      <c r="W25" s="1"/>
      <c r="X25" s="1"/>
      <c r="Y25" s="1"/>
      <c r="Z25" s="1"/>
      <c r="AA25" s="1"/>
      <c r="AB25" s="6"/>
      <c r="AC25" s="1"/>
      <c r="AD25" s="1"/>
      <c r="AE25" s="1"/>
      <c r="AF25" s="7"/>
      <c r="AG25" s="7"/>
      <c r="AH25" s="1"/>
    </row>
    <row r="26" spans="1:35" ht="32.25" customHeight="1" x14ac:dyDescent="0.25">
      <c r="A26" s="1"/>
      <c r="B26" s="1"/>
      <c r="C26" s="1"/>
      <c r="D26" s="1"/>
      <c r="E26" s="2"/>
      <c r="F26" s="75" t="s">
        <v>17</v>
      </c>
      <c r="G26" s="75"/>
      <c r="H26" s="75"/>
      <c r="I26" s="1"/>
      <c r="J26" s="5"/>
      <c r="K26" s="1"/>
      <c r="L26" s="1"/>
      <c r="M26" s="2"/>
      <c r="N26" s="1"/>
      <c r="O26" s="1"/>
      <c r="P26" s="1"/>
      <c r="Q26" s="1"/>
      <c r="R26" s="1"/>
      <c r="S26" s="1"/>
      <c r="T26" s="1"/>
      <c r="U26" s="7"/>
      <c r="V26" s="4"/>
      <c r="W26" s="1"/>
      <c r="X26" s="1"/>
      <c r="Y26" s="1"/>
      <c r="Z26" s="1"/>
      <c r="AA26" s="1"/>
      <c r="AB26" s="6"/>
      <c r="AC26" s="1"/>
      <c r="AD26" s="1"/>
      <c r="AE26" s="1"/>
      <c r="AF26" s="7"/>
      <c r="AG26" s="7"/>
      <c r="AH26" s="1"/>
    </row>
    <row r="27" spans="1:35" ht="17.25" customHeight="1" x14ac:dyDescent="0.25">
      <c r="A27" s="1"/>
      <c r="B27" s="1"/>
      <c r="C27" s="1"/>
      <c r="D27" s="1"/>
      <c r="E27" s="2"/>
      <c r="F27" s="75"/>
      <c r="G27" s="75"/>
      <c r="H27" s="75"/>
      <c r="I27" s="1"/>
      <c r="J27" s="5"/>
      <c r="K27" s="2"/>
      <c r="L27" s="2"/>
      <c r="M27" s="2"/>
      <c r="N27" s="1"/>
      <c r="O27" s="1"/>
      <c r="P27" s="1"/>
      <c r="Q27" s="1"/>
      <c r="R27" s="1"/>
      <c r="S27" s="1"/>
      <c r="T27" s="1"/>
      <c r="U27" s="7"/>
      <c r="V27" s="4"/>
      <c r="W27" s="1"/>
      <c r="X27" s="1"/>
      <c r="Y27" s="1"/>
      <c r="Z27" s="1"/>
      <c r="AA27" s="1"/>
      <c r="AB27" s="6"/>
      <c r="AC27" s="1"/>
      <c r="AD27" s="1"/>
      <c r="AE27" s="1"/>
      <c r="AF27" s="7"/>
      <c r="AG27" s="7"/>
      <c r="AH27" s="1"/>
    </row>
    <row r="28" spans="1:35" ht="12" customHeight="1" thickBot="1" x14ac:dyDescent="0.3">
      <c r="A28" s="1"/>
      <c r="B28" s="1"/>
      <c r="C28" s="1"/>
      <c r="D28" s="1"/>
      <c r="E28" s="2"/>
      <c r="F28" s="2"/>
      <c r="G28" s="3"/>
      <c r="H28" s="4"/>
      <c r="I28" s="1"/>
      <c r="J28" s="5"/>
      <c r="K28" s="1"/>
      <c r="L28" s="1"/>
      <c r="M28" s="2"/>
      <c r="N28" s="1"/>
      <c r="O28" s="1"/>
      <c r="P28" s="1"/>
      <c r="Q28" s="1"/>
      <c r="R28" s="1"/>
      <c r="S28" s="1"/>
      <c r="T28" s="1"/>
      <c r="U28" s="7"/>
      <c r="V28" s="4"/>
      <c r="W28" s="1"/>
      <c r="X28" s="1"/>
      <c r="Y28" s="1"/>
      <c r="Z28" s="1"/>
      <c r="AA28" s="1"/>
      <c r="AB28" s="6"/>
      <c r="AC28" s="1"/>
      <c r="AD28" s="1"/>
      <c r="AE28" s="1"/>
      <c r="AF28" s="7"/>
      <c r="AG28" s="7"/>
      <c r="AH28" s="1"/>
    </row>
    <row r="29" spans="1:35" ht="31.5" customHeight="1" thickBot="1" x14ac:dyDescent="0.3">
      <c r="A29" s="1"/>
      <c r="B29" s="15">
        <f>J30</f>
        <v>7</v>
      </c>
      <c r="C29" s="12">
        <f>K30</f>
        <v>1</v>
      </c>
      <c r="D29" s="13">
        <f>L30</f>
        <v>2</v>
      </c>
      <c r="E29" s="2">
        <v>3</v>
      </c>
      <c r="F29" s="16" t="s">
        <v>11</v>
      </c>
      <c r="G29" s="17" t="s">
        <v>12</v>
      </c>
      <c r="H29" s="18" t="str">
        <f>INDEX('[1]inscription, 2ème tour et class'!$C$5:$D$15,MATCH('[1]Stats 1ère poule '!G29,'[1]inscription, 2ème tour et class'!$C$5:$C$15,0),'[1]Stats 1ère poule '!$V$6)</f>
        <v>Audierne 1</v>
      </c>
      <c r="I29" s="1"/>
      <c r="J29" s="19">
        <v>14</v>
      </c>
      <c r="K29" s="20">
        <v>1</v>
      </c>
      <c r="L29" s="21">
        <v>1</v>
      </c>
      <c r="M29" s="2">
        <f t="shared" ref="M29:M30" si="1">J29+K29*2+L29*3</f>
        <v>19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5" ht="31.5" customHeight="1" thickBot="1" x14ac:dyDescent="0.3">
      <c r="A30" s="1"/>
      <c r="B30" s="23">
        <f>J29</f>
        <v>14</v>
      </c>
      <c r="C30" s="24">
        <f>K29</f>
        <v>1</v>
      </c>
      <c r="D30" s="25">
        <f>L29</f>
        <v>1</v>
      </c>
      <c r="E30" s="2"/>
      <c r="F30" s="50" t="s">
        <v>11</v>
      </c>
      <c r="G30" s="53" t="s">
        <v>16</v>
      </c>
      <c r="H30" s="52" t="str">
        <f>INDEX('[1]inscription, 2ème tour et class'!$C$5:$D$15,MATCH('[1]Stats 1ère poule '!G30,'[1]inscription, 2ème tour et class'!$C$5:$C$15,0),'[1]Stats 1ère poule '!$V$6)</f>
        <v>Tour d'Auvergne</v>
      </c>
      <c r="I30" s="1"/>
      <c r="J30" s="32">
        <v>7</v>
      </c>
      <c r="K30" s="33">
        <v>1</v>
      </c>
      <c r="L30" s="34">
        <v>2</v>
      </c>
      <c r="M30" s="2">
        <f t="shared" si="1"/>
        <v>15</v>
      </c>
      <c r="N30" s="1"/>
      <c r="O30" s="1"/>
      <c r="P30" s="1"/>
      <c r="Q30" s="1"/>
      <c r="R30" s="1"/>
      <c r="S30" s="1"/>
      <c r="T30" s="1"/>
      <c r="U30" s="7"/>
      <c r="V30" s="4"/>
      <c r="W30" s="1"/>
      <c r="X30" s="1"/>
      <c r="Y30" s="1"/>
      <c r="Z30" s="1"/>
      <c r="AA30" s="1"/>
      <c r="AB30" s="6"/>
      <c r="AC30" s="1"/>
      <c r="AD30" s="1"/>
      <c r="AE30" s="1"/>
      <c r="AF30" s="7"/>
      <c r="AG30" s="7"/>
      <c r="AH30" s="1"/>
    </row>
    <row r="31" spans="1:35" ht="12" customHeight="1" thickBot="1" x14ac:dyDescent="0.3">
      <c r="A31" s="1"/>
      <c r="B31" s="1"/>
      <c r="C31" s="1"/>
      <c r="D31" s="1"/>
      <c r="E31" s="2"/>
      <c r="F31" s="2"/>
      <c r="G31" s="3"/>
      <c r="H31" s="4"/>
      <c r="I31" s="1"/>
      <c r="J31" s="5"/>
      <c r="K31" s="1"/>
      <c r="L31" s="1"/>
      <c r="M31" s="2"/>
      <c r="N31" s="1"/>
      <c r="O31" s="1"/>
      <c r="P31" s="1"/>
      <c r="Q31" s="1"/>
      <c r="R31" s="1"/>
      <c r="S31" s="1"/>
      <c r="T31" s="1"/>
      <c r="U31" s="7"/>
      <c r="V31" s="4"/>
      <c r="W31" s="1"/>
      <c r="X31" s="1"/>
      <c r="Y31" s="1"/>
      <c r="Z31" s="1"/>
      <c r="AA31" s="1"/>
      <c r="AB31" s="6"/>
      <c r="AC31" s="1"/>
      <c r="AD31" s="1"/>
      <c r="AE31" s="1"/>
      <c r="AF31" s="7"/>
      <c r="AG31" s="7"/>
      <c r="AH31" s="1"/>
    </row>
    <row r="32" spans="1:35" ht="31.5" customHeight="1" thickBot="1" x14ac:dyDescent="0.3">
      <c r="A32" s="1"/>
      <c r="B32" s="15">
        <f>J33</f>
        <v>12</v>
      </c>
      <c r="C32" s="12">
        <f>K33</f>
        <v>2</v>
      </c>
      <c r="D32" s="13">
        <f>L33</f>
        <v>0</v>
      </c>
      <c r="E32" s="2">
        <v>10</v>
      </c>
      <c r="F32" s="29" t="s">
        <v>11</v>
      </c>
      <c r="G32" s="30" t="s">
        <v>13</v>
      </c>
      <c r="H32" s="31" t="str">
        <f>INDEX('[1]inscription, 2ème tour et class'!$C$5:$D$15,MATCH('[1]Stats 1ère poule '!G32,'[1]inscription, 2ème tour et class'!$C$5:$C$15,0),'[1]Stats 1ère poule '!$V$6)</f>
        <v>Guilvinec</v>
      </c>
      <c r="I32" s="1"/>
      <c r="J32" s="19">
        <v>8</v>
      </c>
      <c r="K32" s="20">
        <v>2</v>
      </c>
      <c r="L32" s="21">
        <v>0</v>
      </c>
      <c r="M32" s="2">
        <f t="shared" ref="M32:M33" si="2">J32+K32*2+L32*3</f>
        <v>12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ht="31.5" customHeight="1" thickBot="1" x14ac:dyDescent="0.3">
      <c r="A33" s="1"/>
      <c r="B33" s="23">
        <f>J32</f>
        <v>8</v>
      </c>
      <c r="C33" s="24">
        <f>K32</f>
        <v>2</v>
      </c>
      <c r="D33" s="25">
        <f>L32</f>
        <v>0</v>
      </c>
      <c r="E33" s="2"/>
      <c r="F33" s="50" t="s">
        <v>11</v>
      </c>
      <c r="G33" s="53" t="s">
        <v>16</v>
      </c>
      <c r="H33" s="52" t="str">
        <f>INDEX('[1]inscription, 2ème tour et class'!$C$5:$D$15,MATCH('[1]Stats 1ère poule '!G33,'[1]inscription, 2ème tour et class'!$C$5:$C$15,0),'[1]Stats 1ère poule '!$V$6)</f>
        <v>Tour d'Auvergne</v>
      </c>
      <c r="I33" s="1"/>
      <c r="J33" s="32">
        <v>12</v>
      </c>
      <c r="K33" s="33">
        <v>2</v>
      </c>
      <c r="L33" s="34">
        <v>0</v>
      </c>
      <c r="M33" s="2">
        <f t="shared" si="2"/>
        <v>16</v>
      </c>
      <c r="N33" s="1"/>
      <c r="O33" s="1"/>
      <c r="P33" s="1"/>
      <c r="Q33" s="1"/>
      <c r="R33" s="1"/>
      <c r="S33" s="1"/>
      <c r="T33" s="1"/>
      <c r="U33" s="7"/>
      <c r="V33" s="4"/>
      <c r="W33" s="1"/>
      <c r="X33" s="1"/>
      <c r="Y33" s="1"/>
      <c r="Z33" s="1"/>
      <c r="AA33" s="1"/>
      <c r="AB33" s="6"/>
      <c r="AC33" s="1"/>
      <c r="AD33" s="1"/>
      <c r="AE33" s="1"/>
      <c r="AF33" s="7"/>
      <c r="AG33" s="7"/>
      <c r="AH33" s="1"/>
    </row>
    <row r="34" spans="1:34" ht="12" customHeight="1" thickBot="1" x14ac:dyDescent="0.3">
      <c r="A34" s="1"/>
      <c r="B34" s="1"/>
      <c r="C34" s="1"/>
      <c r="D34" s="1"/>
      <c r="E34" s="2"/>
      <c r="F34" s="2"/>
      <c r="G34" s="3"/>
      <c r="H34" s="4"/>
      <c r="I34" s="1"/>
      <c r="J34" s="5"/>
      <c r="K34" s="1"/>
      <c r="L34" s="1"/>
      <c r="M34" s="2"/>
      <c r="N34" s="1"/>
      <c r="O34" s="1"/>
      <c r="P34" s="1"/>
      <c r="Q34" s="1"/>
      <c r="R34" s="1"/>
      <c r="S34" s="1"/>
      <c r="T34" s="1"/>
      <c r="U34" s="7"/>
      <c r="V34" s="4"/>
      <c r="W34" s="1"/>
      <c r="X34" s="1"/>
      <c r="Y34" s="1"/>
      <c r="Z34" s="1"/>
      <c r="AA34" s="1"/>
      <c r="AB34" s="6"/>
      <c r="AC34" s="1"/>
      <c r="AD34" s="1"/>
      <c r="AE34" s="1"/>
      <c r="AF34" s="7"/>
      <c r="AG34" s="7"/>
      <c r="AH34" s="1"/>
    </row>
    <row r="35" spans="1:34" ht="31.5" customHeight="1" thickBot="1" x14ac:dyDescent="0.3">
      <c r="A35" s="1"/>
      <c r="B35" s="15">
        <f>J36</f>
        <v>11</v>
      </c>
      <c r="C35" s="12">
        <f>K36</f>
        <v>2</v>
      </c>
      <c r="D35" s="13">
        <f>L36</f>
        <v>0</v>
      </c>
      <c r="E35" s="2">
        <v>8</v>
      </c>
      <c r="F35" s="35" t="s">
        <v>11</v>
      </c>
      <c r="G35" s="54" t="s">
        <v>14</v>
      </c>
      <c r="H35" s="37" t="str">
        <f>INDEX('[1]inscription, 2ème tour et class'!$C$5:$D$15,MATCH('[1]Stats 1ère poule '!G35,'[1]inscription, 2ème tour et class'!$C$5:$C$15,0),'[1]Stats 1ère poule '!$V$6)</f>
        <v>Fouesnant mixte</v>
      </c>
      <c r="I35" s="1"/>
      <c r="J35" s="19">
        <v>13</v>
      </c>
      <c r="K35" s="20">
        <v>2</v>
      </c>
      <c r="L35" s="21">
        <v>0</v>
      </c>
      <c r="M35" s="2">
        <f t="shared" ref="M35:M36" si="3">J35+K35*2+L35*3</f>
        <v>17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ht="31.5" customHeight="1" thickBot="1" x14ac:dyDescent="0.3">
      <c r="A36" s="1"/>
      <c r="B36" s="23">
        <f>J35</f>
        <v>13</v>
      </c>
      <c r="C36" s="24">
        <f>K35</f>
        <v>2</v>
      </c>
      <c r="D36" s="25">
        <f>L35</f>
        <v>0</v>
      </c>
      <c r="E36" s="2"/>
      <c r="F36" s="50" t="s">
        <v>11</v>
      </c>
      <c r="G36" s="53" t="s">
        <v>16</v>
      </c>
      <c r="H36" s="52" t="str">
        <f>INDEX('[1]inscription, 2ème tour et class'!$C$5:$D$15,MATCH('[1]Stats 1ère poule '!G36,'[1]inscription, 2ème tour et class'!$C$5:$C$15,0),'[1]Stats 1ère poule '!$V$6)</f>
        <v>Tour d'Auvergne</v>
      </c>
      <c r="I36" s="1"/>
      <c r="J36" s="32">
        <v>11</v>
      </c>
      <c r="K36" s="33">
        <v>2</v>
      </c>
      <c r="L36" s="34">
        <v>0</v>
      </c>
      <c r="M36" s="2">
        <f t="shared" si="3"/>
        <v>15</v>
      </c>
      <c r="N36" s="1"/>
      <c r="O36" s="1"/>
      <c r="P36" s="1"/>
      <c r="Q36" s="1"/>
      <c r="R36" s="1"/>
      <c r="S36" s="1"/>
      <c r="T36" s="1"/>
      <c r="U36" s="7"/>
      <c r="V36" s="4"/>
      <c r="W36" s="1"/>
      <c r="X36" s="1"/>
      <c r="Y36" s="1"/>
      <c r="Z36" s="1"/>
      <c r="AA36" s="1"/>
      <c r="AB36" s="6"/>
      <c r="AC36" s="1"/>
      <c r="AD36" s="1"/>
      <c r="AE36" s="1"/>
      <c r="AF36" s="7"/>
      <c r="AG36" s="7"/>
      <c r="AH36" s="1"/>
    </row>
    <row r="37" spans="1:34" ht="12" customHeight="1" thickBot="1" x14ac:dyDescent="0.3">
      <c r="A37" s="1"/>
      <c r="B37" s="1"/>
      <c r="C37" s="1"/>
      <c r="D37" s="1"/>
      <c r="E37" s="2"/>
      <c r="F37" s="2"/>
      <c r="G37" s="3"/>
      <c r="H37" s="4"/>
      <c r="I37" s="1"/>
      <c r="J37" s="5"/>
      <c r="K37" s="1"/>
      <c r="L37" s="1"/>
      <c r="M37" s="2"/>
      <c r="N37" s="1"/>
      <c r="O37" s="1"/>
      <c r="P37" s="1"/>
      <c r="Q37" s="1"/>
      <c r="R37" s="1"/>
      <c r="S37" s="1"/>
      <c r="T37" s="1"/>
      <c r="U37" s="7"/>
      <c r="V37" s="4"/>
      <c r="W37" s="1"/>
      <c r="X37" s="1"/>
      <c r="Y37" s="1"/>
      <c r="Z37" s="1"/>
      <c r="AA37" s="1"/>
      <c r="AB37" s="6"/>
      <c r="AC37" s="1"/>
      <c r="AD37" s="1"/>
      <c r="AE37" s="1"/>
      <c r="AF37" s="7"/>
      <c r="AG37" s="7"/>
      <c r="AH37" s="1"/>
    </row>
    <row r="38" spans="1:34" ht="31.5" customHeight="1" thickBot="1" x14ac:dyDescent="0.3">
      <c r="A38" s="1"/>
      <c r="B38" s="15">
        <f>J39</f>
        <v>10</v>
      </c>
      <c r="C38" s="12">
        <f>K39</f>
        <v>3</v>
      </c>
      <c r="D38" s="13">
        <f>L39</f>
        <v>0</v>
      </c>
      <c r="E38" s="2">
        <v>5</v>
      </c>
      <c r="F38" s="40" t="s">
        <v>11</v>
      </c>
      <c r="G38" s="55" t="s">
        <v>15</v>
      </c>
      <c r="H38" s="42" t="str">
        <f>INDEX('[1]inscription, 2ème tour et class'!$C$5:$D$15,MATCH('[1]Stats 1ère poule '!G38,'[1]inscription, 2ème tour et class'!$C$5:$C$15,0),'[1]Stats 1ère poule '!$V$6)</f>
        <v>Brizeux</v>
      </c>
      <c r="I38" s="1"/>
      <c r="J38" s="19">
        <v>12</v>
      </c>
      <c r="K38" s="20">
        <v>3</v>
      </c>
      <c r="L38" s="21">
        <v>0</v>
      </c>
      <c r="M38" s="2">
        <f t="shared" ref="M38:M39" si="4">J38+K38*2+L38*3</f>
        <v>18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ht="31.5" customHeight="1" thickBot="1" x14ac:dyDescent="0.3">
      <c r="A39" s="1"/>
      <c r="B39" s="23">
        <f>J38</f>
        <v>12</v>
      </c>
      <c r="C39" s="24">
        <f>K38</f>
        <v>3</v>
      </c>
      <c r="D39" s="25">
        <f>L38</f>
        <v>0</v>
      </c>
      <c r="E39" s="2"/>
      <c r="F39" s="50" t="s">
        <v>11</v>
      </c>
      <c r="G39" s="53" t="s">
        <v>16</v>
      </c>
      <c r="H39" s="52" t="str">
        <f>INDEX('[1]inscription, 2ème tour et class'!$C$5:$D$15,MATCH('[1]Stats 1ère poule '!G39,'[1]inscription, 2ème tour et class'!$C$5:$C$15,0),'[1]Stats 1ère poule '!$V$6)</f>
        <v>Tour d'Auvergne</v>
      </c>
      <c r="I39" s="1"/>
      <c r="J39" s="32">
        <v>10</v>
      </c>
      <c r="K39" s="33">
        <v>3</v>
      </c>
      <c r="L39" s="34">
        <v>0</v>
      </c>
      <c r="M39" s="2">
        <f t="shared" si="4"/>
        <v>16</v>
      </c>
      <c r="N39" s="1"/>
      <c r="O39" s="1"/>
      <c r="P39" s="1"/>
      <c r="Q39" s="1"/>
      <c r="R39" s="1"/>
      <c r="S39" s="1"/>
      <c r="T39" s="1"/>
      <c r="U39" s="7"/>
      <c r="V39" s="4"/>
      <c r="W39" s="1"/>
      <c r="X39" s="1"/>
      <c r="Y39" s="1"/>
      <c r="Z39" s="1"/>
      <c r="AA39" s="1"/>
      <c r="AB39" s="6"/>
      <c r="AC39" s="1"/>
      <c r="AD39" s="1"/>
      <c r="AE39" s="1"/>
      <c r="AF39" s="7"/>
      <c r="AG39" s="7"/>
      <c r="AH39" s="1"/>
    </row>
    <row r="40" spans="1:34" ht="12" customHeight="1" x14ac:dyDescent="0.25">
      <c r="A40" s="1"/>
      <c r="B40" s="1"/>
      <c r="C40" s="1"/>
      <c r="D40" s="1"/>
      <c r="E40" s="2"/>
      <c r="F40" s="2"/>
      <c r="G40" s="3"/>
      <c r="H40" s="4"/>
      <c r="I40" s="1"/>
      <c r="J40" s="5"/>
      <c r="K40" s="1"/>
      <c r="L40" s="1"/>
      <c r="M40" s="2"/>
      <c r="N40" s="1"/>
      <c r="O40" s="1"/>
      <c r="P40" s="1"/>
      <c r="Q40" s="1"/>
      <c r="R40" s="1"/>
      <c r="S40" s="1"/>
      <c r="T40" s="1"/>
      <c r="U40" s="7"/>
      <c r="V40" s="4"/>
      <c r="W40" s="1"/>
      <c r="X40" s="1"/>
      <c r="Y40" s="1"/>
      <c r="Z40" s="1"/>
      <c r="AA40" s="1"/>
      <c r="AB40" s="6"/>
      <c r="AC40" s="1"/>
      <c r="AD40" s="1"/>
      <c r="AE40" s="1"/>
      <c r="AF40" s="7"/>
      <c r="AG40" s="7"/>
      <c r="AH40" s="1"/>
    </row>
  </sheetData>
  <mergeCells count="7">
    <mergeCell ref="F26:H27"/>
    <mergeCell ref="B2:L3"/>
    <mergeCell ref="O2:AG3"/>
    <mergeCell ref="B5:D5"/>
    <mergeCell ref="J5:L5"/>
    <mergeCell ref="O5:Q5"/>
    <mergeCell ref="X5:Z5"/>
  </mergeCells>
  <conditionalFormatting sqref="AF11:AG11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8:AG8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4:AG14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0:AG30 AF21:AG21 AF8:AG17">
    <cfRule type="cellIs" dxfId="3" priority="12" operator="equal">
      <formula>1</formula>
    </cfRule>
  </conditionalFormatting>
  <conditionalFormatting sqref="AF17:AG17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1:AG21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3:AG33">
    <cfRule type="cellIs" dxfId="2" priority="9" operator="equal">
      <formula>1</formula>
    </cfRule>
  </conditionalFormatting>
  <conditionalFormatting sqref="AF36:AG36">
    <cfRule type="cellIs" dxfId="1" priority="8" operator="equal">
      <formula>1</formula>
    </cfRule>
  </conditionalFormatting>
  <conditionalFormatting sqref="AF39:AG39">
    <cfRule type="cellIs" dxfId="0" priority="7" operator="equal">
      <formula>1</formula>
    </cfRule>
  </conditionalFormatting>
  <conditionalFormatting sqref="AF11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4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7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1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Jacomo</dc:creator>
  <cp:lastModifiedBy>Mallégol</cp:lastModifiedBy>
  <dcterms:created xsi:type="dcterms:W3CDTF">2017-10-11T17:11:59Z</dcterms:created>
  <dcterms:modified xsi:type="dcterms:W3CDTF">2017-10-11T18:13:39Z</dcterms:modified>
</cp:coreProperties>
</file>